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9676aa213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atsbericht" sheetId="1" r:id="Rd2a8d7dbb6ec4129"/>
    <x:sheet xmlns:r="http://schemas.openxmlformats.org/officeDocument/2006/relationships" name="Daten" sheetId="2" r:id="R5453887e0a9443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&quot;-&quot;"/>
  </x:numFmts>
  <x:fonts count="7">
    <x:font>
      <x:sz val="11"/>
      <x:name val="Carlito"/>
    </x:font>
    <x:font>
      <x:sz val="10"/>
      <x:color rgb="FF202B36"/>
      <x:name val="Arial"/>
    </x:font>
    <x:font>
      <x:b/>
      <x:sz val="14"/>
      <x:color rgb="FF202B36"/>
      <x:name val="Arial"/>
    </x:font>
    <x:font>
      <x:sz val="10"/>
      <x:color rgb="FF235AA6"/>
      <x:name val="Arial"/>
    </x:font>
    <x:font>
      <x:b/>
      <x:sz val="10"/>
      <x:color rgb="FFFFFFFF"/>
      <x:name val="Arial"/>
    </x:font>
    <x:font>
      <x:i/>
      <x:sz val="10"/>
      <x:color rgb="FF51616F"/>
      <x:name val="Arial"/>
    </x:font>
    <x:font>
      <x:b/>
      <x:sz val="10"/>
      <x:color rgb="FF202B36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4A65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8193A1"/>
      </x:top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201" fontId="1" fillId="0" borderId="0" xfId="0" applyNumberFormat="1" applyFont="1" applyFill="1" applyBorder="1"/>
    <x:xf numFmtId="201" fontId="0" fillId="0" borderId="0" xfId="0" applyNumberFormat="1" applyFont="1" applyFill="1" applyBorder="1"/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201" fontId="1" fillId="0" borderId="0" xfId="0" applyNumberFormat="1" applyFont="1" applyFill="1" applyBorder="1" applyAlignment="1">
      <x:alignment horizontal="right"/>
    </x:xf>
    <x:xf numFmtId="0" fontId="6" fillId="0" borderId="0" xfId="0" applyNumberFormat="1" applyFont="1" applyFill="1" applyBorder="1"/>
    <x:xf numFmtId="201" fontId="6" fillId="0" borderId="0" xfId="0" applyNumberFormat="1" applyFont="1" applyFill="1" applyBorder="1" applyAlignment="1">
      <x:alignment horizontal="right"/>
    </x:xf>
    <x:xf numFmtId="0" fontId="6" fillId="0" borderId="1" xfId="0" applyNumberFormat="1" applyFont="1" applyFill="1" applyBorder="1"/>
    <x:xf numFmtId="201" fontId="6" fillId="0" borderId="1" xfId="0" applyNumberFormat="1" applyFont="1" applyFill="1" applyBorder="1" applyAlignment="1">
      <x:alignment horizontal="right"/>
    </x:xf>
  </x:cellXfs>
  <x:cellStyles count="1">
    <x:cellStyle name="Normal" xfId="0"/>
  </x:cellStyles>
  <x:dxfs count="4">
    <x:dxf>
      <x:font>
        <x:b/>
        <x:color rgb="FF9B1C1C"/>
      </x:font>
      <x:fill>
        <x:patternFill>
          <x:bgColor rgb="FFFDE6E3"/>
        </x:patternFill>
      </x:fill>
    </x:dxf>
    <x:dxf>
      <x:font>
        <x:b/>
        <x:color rgb="FF9B1C1C"/>
      </x:font>
      <x:fill>
        <x:patternFill>
          <x:bgColor rgb="FFFDE6E3"/>
        </x:patternFill>
      </x:fill>
    </x:dxf>
    <x:dxf>
      <x:font>
        <x:b/>
        <x:color rgb="FF9B1C1C"/>
      </x:font>
      <x:fill>
        <x:patternFill patternType="solid">
          <x:bgColor rgb="FFFDE6E3"/>
        </x:patternFill>
      </x:fill>
    </x:dxf>
    <x:dxf>
      <x:font>
        <x:b/>
        <x:color rgb="FF9B1C1C"/>
      </x:font>
      <x:fill>
        <x:patternFill patternType="solid">
          <x:bgColor rgb="FFFDE6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2637bbb6149f7" /><Relationship Type="http://schemas.openxmlformats.org/officeDocument/2006/relationships/theme" Target="/xl/theme/theme1.xml" Id="Re0937bd96f8e4228" /><Relationship Type="http://schemas.openxmlformats.org/officeDocument/2006/relationships/sharedStrings" Target="/xl/sharedStrings.xml" Id="R4e465f048a9449ca" /><Relationship Type="http://schemas.openxmlformats.org/officeDocument/2006/relationships/worksheet" Target="/xl/worksheets/sheet1.xml" Id="Rd2a8d7dbb6ec4129" /><Relationship Type="http://schemas.openxmlformats.org/officeDocument/2006/relationships/worksheet" Target="/xl/worksheets/sheet2.xml" Id="R5453887e0a9443f3" /></Relationships>
</file>

<file path=xl/tables/table1.xml><?xml version="1.0" encoding="utf-8"?>
<x:table xmlns:x="http://schemas.openxmlformats.org/spreadsheetml/2006/main" id="1" name="FiktiveBelege" displayName="FiktiveBelege" ref="A5:I32" headerRowCount="1" totalsRowCount="0" totalsRowShown="0">
  <x:tableColumns count="9">
    <x:tableColumn id="1" name="ID"/>
    <x:tableColumn id="2" name="Datum"/>
    <x:tableColumn id="3" name="Art"/>
    <x:tableColumn id="4" name="Bezug"/>
    <x:tableColumn id="5" name="Netto EUR"/>
    <x:tableColumn id="6" name="USt EUR"/>
    <x:tableColumn id="7" name="Brutto EUR"/>
    <x:tableColumn id="8" name="Beschreibung"/>
    <x:tableColumn id="9" name="Datenprüfu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09295d2524e4f68" /></Relationships>
</file>

<file path=xl/worksheets/sheet1.xml><?xml version="1.0" encoding="utf-8"?>
<x:worksheet xmlns:x="http://schemas.openxmlformats.org/spreadsheetml/2006/main">
  <x:sheetPr>
    <x:tabColor rgb="FF254A65"/>
  </x:sheetPr>
  <x:sheetViews>
    <x:sheetView showGridLines="0" workbookViewId="0"/>
  </x:sheetViews>
  <x:sheetFormatPr defaultRowHeight="15"/>
  <x:cols>
    <x:col min="1" max="1" width="63" hidden="0" customWidth="1"/>
    <x:col min="2" max="2" width="20" hidden="0" customWidth="1"/>
    <x:col min="3" max="3" width="20" hidden="0" customWidth="1"/>
  </x:cols>
  <x:sheetData>
    <x:row r="1">
      <x:c r="A1" s="1"/>
      <x:c r="B1" s="1"/>
      <x:c r="C1" s="1"/>
    </x:row>
    <x:row r="2">
      <x:c r="A2" s="2" t="str">
        <x:v>Revenue report – fictional example</x:v>
      </x:c>
      <x:c r="B2" s="1"/>
      <x:c r="C2" s="1"/>
    </x:row>
    <x:row r="3">
      <x:c r="A3" s="1" t="str">
        <x:v>From</x:v>
      </x:c>
      <x:c r="B3" s="8" t="n">
        <x:v>46235</x:v>
      </x:c>
      <x:c r="C3" s="8" t="n">
        <x:v>46266</x:v>
      </x:c>
    </x:row>
    <x:row r="4">
      <x:c r="A4" s="1" t="str">
        <x:v>To</x:v>
      </x:c>
      <x:c r="B4" s="8" t="n">
        <x:v>46265</x:v>
      </x:c>
      <x:c r="C4" s="8" t="n">
        <x:v>46295</x:v>
      </x:c>
    </x:row>
    <x:row r="5">
      <x:c r="A5" s="1"/>
      <x:c r="B5" s="1"/>
      <x:c r="C5" s="1"/>
    </x:row>
    <x:row r="6" ht="30" customHeight="1">
      <x:c r="A6" s="11" t="str">
        <x:v>Metric in EUR</x:v>
      </x:c>
      <x:c r="B6" s="15" t="str">
        <x:v>August 2026</x:v>
      </x:c>
      <x:c r="C6" s="15" t="str">
        <x:v>September 2026</x:v>
      </x:c>
    </x:row>
    <x:row r="7" ht="30" customHeight="1">
      <x:c r="A7" s="1" t="str">
        <x:v>Newly confirmed orders, net</x:v>
      </x:c>
      <x:c r="B7" s="16" t="n">
        <x:f>IF(Daten!$K$2="Check","Check",SUMIFS(Daten!$E$6:$E$32,Daten!$C$6:$C$32,"Order",Daten!$B$6:$B$32,"&gt;="&amp;B$3,Daten!$B$6:$B$32,"&lt;="&amp;B$4))</x:f>
        <x:v>11500</x:v>
      </x:c>
      <x:c r="C7" s="16" t="n">
        <x:f>IF(Daten!$K$2="Check","Check",SUMIFS(Daten!$E$6:$E$32,Daten!$C$6:$C$32,"Order",Daten!$B$6:$B$32,"&gt;="&amp;C$3,Daten!$B$6:$B$32,"&lt;="&amp;C$4))</x:f>
        <x:v>9000</x:v>
      </x:c>
    </x:row>
    <x:row r="8" ht="30" customHeight="1">
      <x:c r="A8" s="1" t="str">
        <x:v>Order cancellations, net (deduction)</x:v>
      </x:c>
      <x:c r="B8" s="16" t="n">
        <x:f>IF(Daten!$K$2="Check","Check",-SUMIFS(Daten!$E$6:$E$32,Daten!$C$6:$C$32,"Order cancellation",Daten!$B$6:$B$32,"&gt;="&amp;B$3,Daten!$B$6:$B$32,"&lt;="&amp;B$4))</x:f>
        <x:v>2500</x:v>
      </x:c>
      <x:c r="C8" s="16" t="n">
        <x:f>IF(Daten!$K$2="Check","Check",-SUMIFS(Daten!$E$6:$E$32,Daten!$C$6:$C$32,"Order cancellation",Daten!$B$6:$B$32,"&gt;="&amp;C$3,Daten!$B$6:$B$32,"&lt;="&amp;C$4))</x:f>
        <x:v>0</x:v>
      </x:c>
    </x:row>
    <x:row r="9" ht="30" customHeight="1">
      <x:c r="A9" s="17" t="str">
        <x:v>Net order intake after cancellations</x:v>
      </x:c>
      <x:c r="B9" s="18" t="n">
        <x:f>IF(Daten!$K$2="Check","Check",B7-B8)</x:f>
        <x:v>9000</x:v>
      </x:c>
      <x:c r="C9" s="18" t="n">
        <x:f>IF(Daten!$K$2="Check","Check",C7-C8)</x:f>
        <x:v>9000</x:v>
      </x:c>
    </x:row>
    <x:row r="10" ht="30" customHeight="1">
      <x:c r="A10" s="1" t="str">
        <x:v>Net invoices before credit notes, including advances</x:v>
      </x:c>
      <x:c r="B10" s="16" t="n">
        <x:f>IF(Daten!$K$2="Check","Check",SUMIFS(Daten!$E$6:$E$32,Daten!$C$6:$C$32,"Invoice",Daten!$B$6:$B$32,"&gt;="&amp;B$3,Daten!$B$6:$B$32,"&lt;="&amp;B$4)+SUMIFS(Daten!$E$6:$E$32,Daten!$C$6:$C$32,"Advance invoice",Daten!$B$6:$B$32,"&gt;="&amp;B$3,Daten!$B$6:$B$32,"&lt;="&amp;B$4))</x:f>
        <x:v>6000</x:v>
      </x:c>
      <x:c r="C10" s="16" t="n">
        <x:f>IF(Daten!$K$2="Check","Check",SUMIFS(Daten!$E$6:$E$32,Daten!$C$6:$C$32,"Invoice",Daten!$B$6:$B$32,"&gt;="&amp;C$3,Daten!$B$6:$B$32,"&lt;="&amp;C$4)+SUMIFS(Daten!$E$6:$E$32,Daten!$C$6:$C$32,"Advance invoice",Daten!$B$6:$B$32,"&gt;="&amp;C$3,Daten!$B$6:$B$32,"&lt;="&amp;C$4))</x:f>
        <x:v>9000</x:v>
      </x:c>
    </x:row>
    <x:row r="11" ht="30" customHeight="1">
      <x:c r="A11" s="1" t="str">
        <x:v>Credit notes, net (deduction)</x:v>
      </x:c>
      <x:c r="B11" s="16" t="n">
        <x:f>IF(Daten!$K$2="Check","Check",-SUMIFS(Daten!$E$6:$E$32,Daten!$C$6:$C$32,"Credit note",Daten!$B$6:$B$32,"&gt;="&amp;B$3,Daten!$B$6:$B$32,"&lt;="&amp;B$4))</x:f>
        <x:v>0</x:v>
      </x:c>
      <x:c r="C11" s="16" t="n">
        <x:f>IF(Daten!$K$2="Check","Check",-SUMIFS(Daten!$E$6:$E$32,Daten!$C$6:$C$32,"Credit note",Daten!$B$6:$B$32,"&gt;="&amp;C$3,Daten!$B$6:$B$32,"&lt;="&amp;C$4))</x:f>
        <x:v>500</x:v>
      </x:c>
    </x:row>
    <x:row r="12" ht="30" customHeight="1">
      <x:c r="A12" s="17" t="str">
        <x:v>Net invoice volume after credit notes</x:v>
      </x:c>
      <x:c r="B12" s="18" t="n">
        <x:f>IF(Daten!$K$2="Check","Check",B10-B11)</x:f>
        <x:v>6000</x:v>
      </x:c>
      <x:c r="C12" s="18" t="n">
        <x:f>IF(Daten!$K$2="Check","Check",C10-C11)</x:f>
        <x:v>8500</x:v>
      </x:c>
    </x:row>
    <x:row r="13" ht="30" customHeight="1">
      <x:c r="A13" s="1" t="str">
        <x:v>Of which: advance invoices, net</x:v>
      </x:c>
      <x:c r="B13" s="16" t="n">
        <x:f>IF(Daten!$K$2="Check","Check",SUMIFS(Daten!$E$6:$E$32,Daten!$C$6:$C$32,"Advance invoice",Daten!$B$6:$B$32,"&gt;="&amp;B$3,Daten!$B$6:$B$32,"&lt;="&amp;B$4))</x:f>
        <x:v>0</x:v>
      </x:c>
      <x:c r="C13" s="16" t="n">
        <x:f>IF(Daten!$K$2="Check","Check",SUMIFS(Daten!$E$6:$E$32,Daten!$C$6:$C$32,"Advance invoice",Daten!$B$6:$B$32,"&gt;="&amp;C$3,Daten!$B$6:$B$32,"&lt;="&amp;C$4))</x:f>
        <x:v>1000</x:v>
      </x:c>
    </x:row>
    <x:row r="14" ht="30" customHeight="1">
      <x:c r="A14" s="17" t="str">
        <x:v>Net management revenue</x:v>
      </x:c>
      <x:c r="B14" s="18" t="n">
        <x:f>IF(Daten!$K$2="Check","Check",SUMIFS(Daten!$E$6:$E$32,Daten!$C$6:$C$32,"Work performed",Daten!$B$6:$B$32,"&gt;="&amp;B$3,Daten!$B$6:$B$32,"&lt;="&amp;B$4)+SUMIFS(Daten!$E$6:$E$32,Daten!$C$6:$C$32,"Revenue adjustment",Daten!$B$6:$B$32,"&gt;="&amp;B$3,Daten!$B$6:$B$32,"&lt;="&amp;B$4))</x:f>
        <x:v>9000</x:v>
      </x:c>
      <x:c r="C14" s="18" t="n">
        <x:f>IF(Daten!$K$2="Check","Check",SUMIFS(Daten!$E$6:$E$32,Daten!$C$6:$C$32,"Work performed",Daten!$B$6:$B$32,"&gt;="&amp;C$3,Daten!$B$6:$B$32,"&lt;="&amp;C$4)+SUMIFS(Daten!$E$6:$E$32,Daten!$C$6:$C$32,"Revenue adjustment",Daten!$B$6:$B$32,"&gt;="&amp;C$3,Daten!$B$6:$B$32,"&lt;="&amp;C$4))</x:f>
        <x:v>4500</x:v>
      </x:c>
    </x:row>
    <x:row r="15" ht="30" customHeight="1">
      <x:c r="A15" s="1" t="str">
        <x:v>Gross customer receipts</x:v>
      </x:c>
      <x:c r="B15" s="16" t="n">
        <x:f>IF(Daten!$K$2="Check","Check",SUMIFS(Daten!$G$6:$G$32,Daten!$C$6:$C$32,"Payment",Daten!$B$6:$B$32,"&gt;="&amp;B$3,Daten!$B$6:$B$32,"&lt;="&amp;B$4))</x:f>
        <x:v>2400</x:v>
      </x:c>
      <x:c r="C15" s="16" t="n">
        <x:f>IF(Daten!$K$2="Check","Check",SUMIFS(Daten!$G$6:$G$32,Daten!$C$6:$C$32,"Payment",Daten!$B$6:$B$32,"&gt;="&amp;C$3,Daten!$B$6:$B$32,"&lt;="&amp;C$4))</x:f>
        <x:v>13200</x:v>
      </x:c>
    </x:row>
    <x:row r="16" ht="30" customHeight="1">
      <x:c r="A16" s="1" t="str">
        <x:v>Customer refunds, gross (deduction)</x:v>
      </x:c>
      <x:c r="B16" s="16" t="n">
        <x:f>IF(Daten!$K$2="Check","Check",-SUMIFS(Daten!$G$6:$G$32,Daten!$C$6:$C$32,"Refund",Daten!$B$6:$B$32,"&gt;="&amp;B$3,Daten!$B$6:$B$32,"&lt;="&amp;B$4))</x:f>
        <x:v>0</x:v>
      </x:c>
      <x:c r="C16" s="16" t="n">
        <x:f>IF(Daten!$K$2="Check","Check",-SUMIFS(Daten!$G$6:$G$32,Daten!$C$6:$C$32,"Refund",Daten!$B$6:$B$32,"&gt;="&amp;C$3,Daten!$B$6:$B$32,"&lt;="&amp;C$4))</x:f>
        <x:v>600</x:v>
      </x:c>
    </x:row>
    <x:row r="17" ht="30" customHeight="1">
      <x:c r="A17" s="17" t="str">
        <x:v>Gross customer transaction balance</x:v>
      </x:c>
      <x:c r="B17" s="18" t="n">
        <x:f>IF(Daten!$K$2="Check","Check",B15-B16)</x:f>
        <x:v>2400</x:v>
      </x:c>
      <x:c r="C17" s="18" t="n">
        <x:f>IF(Daten!$K$2="Check","Check",C15-C16)</x:f>
        <x:v>12600</x:v>
      </x:c>
    </x:row>
    <x:row r="18" ht="30" customHeight="1">
      <x:c r="A18" s="17" t="str">
        <x:v>Gross outstanding invoices at the reporting date</x:v>
      </x:c>
      <x:c r="B18" s="18" t="n">
        <x:f>IF(Daten!$K$2="Check","Check",SUMIFS(Daten!$G$6:$G$32,Daten!$C$6:$C$32,"Invoice",Daten!$B$6:$B$32,"&lt;="&amp;B$4)+SUMIFS(Daten!$G$6:$G$32,Daten!$C$6:$C$32,"Advance invoice",Daten!$B$6:$B$32,"&lt;="&amp;B$4)+SUMIFS(Daten!$G$6:$G$32,Daten!$C$6:$C$32,"Credit note",Daten!$B$6:$B$32,"&lt;="&amp;B$4)-SUMIFS(Daten!$G$6:$G$32,Daten!$C$6:$C$32,"Payment",Daten!$B$6:$B$32,"&lt;="&amp;B$4)-SUMIFS(Daten!$G$6:$G$32,Daten!$C$6:$C$32,"Refund",Daten!$B$6:$B$32,"&lt;="&amp;B$4))</x:f>
        <x:v>4800</x:v>
      </x:c>
      <x:c r="C18" s="18" t="n">
        <x:f>IF(Daten!$K$2="Check","Check",SUMIFS(Daten!$G$6:$G$32,Daten!$C$6:$C$32,"Invoice",Daten!$B$6:$B$32,"&lt;="&amp;C$4)+SUMIFS(Daten!$G$6:$G$32,Daten!$C$6:$C$32,"Advance invoice",Daten!$B$6:$B$32,"&lt;="&amp;C$4)+SUMIFS(Daten!$G$6:$G$32,Daten!$C$6:$C$32,"Credit note",Daten!$B$6:$B$32,"&lt;="&amp;C$4)-SUMIFS(Daten!$G$6:$G$32,Daten!$C$6:$C$32,"Payment",Daten!$B$6:$B$32,"&lt;="&amp;C$4)-SUMIFS(Daten!$G$6:$G$32,Daten!$C$6:$C$32,"Refund",Daten!$B$6:$B$32,"&lt;="&amp;C$4))</x:f>
        <x:v>2400</x:v>
      </x:c>
    </x:row>
    <x:row r="19" ht="30" customHeight="1">
      <x:c r="A19" s="1" t="str">
        <x:v>Allocated costs excluding VAT</x:v>
      </x:c>
      <x:c r="B19" s="16" t="n">
        <x:f>IF(Daten!$K$2="Check","Check",SUMIFS(Daten!$E$6:$E$32,Daten!$C$6:$C$32,"Cost",Daten!$B$6:$B$32,"&gt;="&amp;B$3,Daten!$B$6:$B$32,"&lt;="&amp;B$4))</x:f>
        <x:v>7000</x:v>
      </x:c>
      <x:c r="C19" s="16" t="n">
        <x:f>IF(Daten!$K$2="Check","Check",SUMIFS(Daten!$E$6:$E$32,Daten!$C$6:$C$32,"Cost",Daten!$B$6:$B$32,"&gt;="&amp;C$3,Daten!$B$6:$B$32,"&lt;="&amp;C$4))</x:f>
        <x:v>3200</x:v>
      </x:c>
    </x:row>
    <x:row r="20" ht="30" customHeight="1">
      <x:c r="A20" s="19" t="str">
        <x:v>Simplified management result</x:v>
      </x:c>
      <x:c r="B20" s="20" t="n">
        <x:f>IF(Daten!$K$2="Check","Check",B14-B19)</x:f>
        <x:v>2000</x:v>
      </x:c>
      <x:c r="C20" s="20" t="n">
        <x:f>IF(Daten!$K$2="Check","Check",C14-C19)</x:f>
        <x:v>1300</x:v>
      </x:c>
    </x:row>
    <x:row r="21">
      <x:c r="A21" s="1"/>
      <x:c r="B21" s="1"/>
      <x:c r="C21" s="1"/>
    </x:row>
    <x:row r="22">
      <x:c r="A22" s="1"/>
      <x:c r="B22" s="1"/>
      <x:c r="C22" s="1"/>
    </x:row>
    <x:row r="23">
      <x:c r="A23" s="1" t="str">
        <x:v>Required data</x:v>
      </x:c>
      <x:c r="B23" s="1" t="str">
        <x:f>Daten!K2</x:f>
        <x:v>Complete</x:v>
      </x:c>
      <x:c r="C23" s="1"/>
    </x:row>
    <x:row r="24">
      <x:c r="A24" s="1"/>
      <x:c r="B24" s="1"/>
      <x:c r="C24" s="1"/>
    </x:row>
    <x:row r="25">
      <x:c r="A25" s="1"/>
      <x:c r="B25" s="1"/>
      <x:c r="C25" s="1"/>
    </x:row>
    <x:row r="26">
      <x:c r="A26" s="14" t="str">
        <x:v>Entirely fictional data for an internal monthly overview.</x:v>
      </x:c>
      <x:c r="B26" s="1"/>
      <x:c r="C26" s="1"/>
    </x:row>
    <x:row r="27">
      <x:c r="A27" s="14" t="str">
        <x:v>Management revenue: confirmed work on the date performed.</x:v>
      </x:c>
      <x:c r="B27" s="1"/>
      <x:c r="C27" s="1"/>
    </x:row>
    <x:row r="28">
      <x:c r="A28" s="14" t="str">
        <x:v>Adjustments in the month made; advances are not management revenue.</x:v>
      </x:c>
      <x:c r="B28" s="1"/>
      <x:c r="C28" s="1"/>
    </x:row>
    <x:row r="29">
      <x:c r="A29" s="14" t="str">
        <x:v>The simplified result is not profit for tax purposes.</x:v>
      </x:c>
      <x:c r="B29" s="1"/>
      <x:c r="C29" s="1"/>
    </x:row>
    <x:row r="30">
      <x:c r="A30" s="14" t="str">
        <x:v>20% is only a calculation assumption for these sample documents.</x:v>
      </x:c>
      <x:c r="B30" s="1"/>
      <x:c r="C30" s="1"/>
    </x:row>
    <x:row r="31">
      <x:c r="A31" s="14" t="str">
        <x:v>Ranges cover data rows 6–32. Adjust every range when adding rows.</x:v>
      </x:c>
      <x:c r="B31" s="1"/>
      <x:c r="C31" s="1"/>
    </x:row>
  </x:sheetData>
  <x:conditionalFormatting sqref="B23:B23">
    <x:cfRule type="containsText" dxfId="2" priority="1" operator="containsText" text="Check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9C9AF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" hidden="0" customWidth="1"/>
    <x:col min="2" max="2" width="15" hidden="0" customWidth="1"/>
    <x:col min="3" max="3" width="25" hidden="0" customWidth="1"/>
    <x:col min="4" max="4" width="12" hidden="0" customWidth="1"/>
    <x:col min="5" max="5" width="16" hidden="0" customWidth="1"/>
    <x:col min="6" max="6" width="16" hidden="0" customWidth="1"/>
    <x:col min="7" max="7" width="16" hidden="0" customWidth="1"/>
    <x:col min="8" max="8" width="34" hidden="0" customWidth="1"/>
    <x:col min="9" max="9" width="18" hidden="0" customWidth="1"/>
    <x:col min="10" max="10" width="3" hidden="0" customWidth="1"/>
    <x:col min="11" max="11" width="6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 t="str">
        <x:v>Required data check</x:v>
      </x:c>
    </x:row>
    <x:row r="2">
      <x:c r="A2" s="1"/>
      <x:c r="B2" s="1"/>
      <x:c r="C2" s="2" t="str">
        <x:v>Fictional data, EUR</x:v>
      </x:c>
      <x:c r="D2" s="1"/>
      <x:c r="E2" s="1"/>
      <x:c r="F2" s="1"/>
      <x:c r="G2" s="1"/>
      <x:c r="H2" s="1"/>
      <x:c r="I2" s="1"/>
      <x:c r="J2" s="1"/>
      <x:c r="K2" s="1" t="str">
        <x:f>IF(COUNTIF(I6:I32,"Check")&gt;0,"Check","Complete")</x:f>
        <x:v>Complete</x:v>
      </x:c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30" customHeight="1">
      <x:c r="A5" s="12" t="str">
        <x:v>ID</x:v>
      </x:c>
      <x:c r="B5" s="12" t="str">
        <x:v>Datum</x:v>
      </x:c>
      <x:c r="C5" s="12" t="str">
        <x:v>Art</x:v>
      </x:c>
      <x:c r="D5" s="12" t="str">
        <x:v>Bezug</x:v>
      </x:c>
      <x:c r="E5" s="12" t="str">
        <x:v>Netto EUR</x:v>
      </x:c>
      <x:c r="F5" s="12" t="str">
        <x:v>USt EUR</x:v>
      </x:c>
      <x:c r="G5" s="12" t="str">
        <x:v>Brutto EUR</x:v>
      </x:c>
      <x:c r="H5" s="12" t="str">
        <x:v>Beschreibung</x:v>
      </x:c>
      <x:c r="I5" s="12" t="str">
        <x:v>Datenprüfung</x:v>
      </x:c>
      <x:c r="J5" s="1"/>
      <x:c r="K5" s="1" t="str">
        <x:v>Allowed event types</x:v>
      </x:c>
    </x:row>
    <x:row r="6" ht="25" customHeight="1">
      <x:c r="A6" s="7" t="str">
        <x:v>A01</x:v>
      </x:c>
      <x:c r="B6" s="8" t="n">
        <x:v>46239</x:v>
      </x:c>
      <x:c r="C6" s="7" t="str">
        <x:v>Order</x:v>
      </x:c>
      <x:c r="D6" s="7" t="str">
        <x:v>A01</x:v>
      </x:c>
      <x:c r="E6" s="9" t="n">
        <x:v>6000</x:v>
      </x:c>
      <x:c r="F6" s="9"/>
      <x:c r="G6" s="9"/>
      <x:c r="H6" s="7" t="str">
        <x:v>Confirmed order</x:v>
      </x:c>
      <x:c r="I6" s="1" t="str">
        <x:f>IF(OR(COUNTBLANK(A6:D6)&gt;0,NOT(ISNUMBER(B6)),COUNTIF($A$6:$A$32,A6)&lt;&gt;1,COUNTIF($K$6:$K$15,C6)&lt;&gt;1,AND(NOT(OR(C6="Payment",C6="Refund")),NOT(ISNUMBER(E6))),AND(OR(C6="Invoice",C6="Advance invoice",C6="Credit note"),OR(NOT(ISNUMBER(F6)),NOT(ISNUMBER(G6)),ABS(E6+F6-G6)&gt;0.005)),AND(OR(C6="Payment",C6="Refund"),NOT(ISNUMBER(G6))),AND(C6="Payment",OR(G6&lt;0,COUNTIFS($A$6:$A$32,D6,$C$6:$C$32,"Invoice")+COUNTIFS($A$6:$A$32,D6,$C$6:$C$32,"Advance invoice")&lt;&gt;1)),AND(C6="Refund",OR(G6&gt;0,COUNTIFS($A$6:$A$32,D6,$C$6:$C$32,"Credit note")&lt;&gt;1)),AND(OR(C6="Credit note",C6="Order cancellation"),E6&gt;0)),"Check","OK")</x:f>
        <x:v>OK</x:v>
      </x:c>
      <x:c r="J6" s="1"/>
      <x:c r="K6" s="1" t="str">
        <x:v>Order</x:v>
      </x:c>
    </x:row>
    <x:row r="7" ht="25" customHeight="1">
      <x:c r="A7" s="7" t="str">
        <x:v>A02</x:v>
      </x:c>
      <x:c r="B7" s="8" t="n">
        <x:v>46242</x:v>
      </x:c>
      <x:c r="C7" s="7" t="str">
        <x:v>Order</x:v>
      </x:c>
      <x:c r="D7" s="7" t="str">
        <x:v>A02</x:v>
      </x:c>
      <x:c r="E7" s="9" t="n">
        <x:v>3000</x:v>
      </x:c>
      <x:c r="F7" s="9"/>
      <x:c r="G7" s="9"/>
      <x:c r="H7" s="7" t="str">
        <x:v>Confirmed order</x:v>
      </x:c>
      <x:c r="I7" s="1" t="str">
        <x:f>IF(OR(COUNTBLANK(A7:D7)&gt;0,NOT(ISNUMBER(B7)),COUNTIF($A$6:$A$32,A7)&lt;&gt;1,COUNTIF($K$6:$K$15,C7)&lt;&gt;1,AND(NOT(OR(C7="Payment",C7="Refund")),NOT(ISNUMBER(E7))),AND(OR(C7="Invoice",C7="Advance invoice",C7="Credit note"),OR(NOT(ISNUMBER(F7)),NOT(ISNUMBER(G7)),ABS(E7+F7-G7)&gt;0.005)),AND(OR(C7="Payment",C7="Refund"),NOT(ISNUMBER(G7))),AND(C7="Payment",OR(G7&lt;0,COUNTIFS($A$6:$A$32,D7,$C$6:$C$32,"Invoice")+COUNTIFS($A$6:$A$32,D7,$C$6:$C$32,"Advance invoice")&lt;&gt;1)),AND(C7="Refund",OR(G7&gt;0,COUNTIFS($A$6:$A$32,D7,$C$6:$C$32,"Credit note")&lt;&gt;1)),AND(OR(C7="Credit note",C7="Order cancellation"),E7&gt;0)),"Check","OK")</x:f>
        <x:v>OK</x:v>
      </x:c>
      <x:c r="J7" s="1"/>
      <x:c r="K7" s="1" t="str">
        <x:v>Order cancellation</x:v>
      </x:c>
    </x:row>
    <x:row r="8" ht="25" customHeight="1">
      <x:c r="A8" s="7" t="str">
        <x:v>A03</x:v>
      </x:c>
      <x:c r="B8" s="8" t="n">
        <x:v>46246</x:v>
      </x:c>
      <x:c r="C8" s="7" t="str">
        <x:v>Order</x:v>
      </x:c>
      <x:c r="D8" s="7" t="str">
        <x:v>A03</x:v>
      </x:c>
      <x:c r="E8" s="9" t="n">
        <x:v>2500</x:v>
      </x:c>
      <x:c r="F8" s="9"/>
      <x:c r="G8" s="9"/>
      <x:c r="H8" s="7" t="str">
        <x:v>Confirmed order</x:v>
      </x:c>
      <x:c r="I8" s="1" t="str">
        <x:f>IF(OR(COUNTBLANK(A8:D8)&gt;0,NOT(ISNUMBER(B8)),COUNTIF($A$6:$A$32,A8)&lt;&gt;1,COUNTIF($K$6:$K$15,C8)&lt;&gt;1,AND(NOT(OR(C8="Payment",C8="Refund")),NOT(ISNUMBER(E8))),AND(OR(C8="Invoice",C8="Advance invoice",C8="Credit note"),OR(NOT(ISNUMBER(F8)),NOT(ISNUMBER(G8)),ABS(E8+F8-G8)&gt;0.005)),AND(OR(C8="Payment",C8="Refund"),NOT(ISNUMBER(G8))),AND(C8="Payment",OR(G8&lt;0,COUNTIFS($A$6:$A$32,D8,$C$6:$C$32,"Invoice")+COUNTIFS($A$6:$A$32,D8,$C$6:$C$32,"Advance invoice")&lt;&gt;1)),AND(C8="Refund",OR(G8&gt;0,COUNTIFS($A$6:$A$32,D8,$C$6:$C$32,"Credit note")&lt;&gt;1)),AND(OR(C8="Credit note",C8="Order cancellation"),E8&gt;0)),"Check","OK")</x:f>
        <x:v>OK</x:v>
      </x:c>
      <x:c r="J8" s="1"/>
      <x:c r="K8" s="1" t="str">
        <x:v>Work performed</x:v>
      </x:c>
    </x:row>
    <x:row r="9" ht="25" customHeight="1">
      <x:c r="A9" s="7" t="str">
        <x:v>AS03</x:v>
      </x:c>
      <x:c r="B9" s="8" t="n">
        <x:v>46248</x:v>
      </x:c>
      <x:c r="C9" s="7" t="str">
        <x:v>Order cancellation</x:v>
      </x:c>
      <x:c r="D9" s="7" t="str">
        <x:v>A03</x:v>
      </x:c>
      <x:c r="E9" s="9" t="n">
        <x:v>-2500</x:v>
      </x:c>
      <x:c r="F9" s="9"/>
      <x:c r="G9" s="9"/>
      <x:c r="H9" s="7" t="str">
        <x:v>Cancelled before work began</x:v>
      </x:c>
      <x:c r="I9" s="1" t="str">
        <x:f>IF(OR(COUNTBLANK(A9:D9)&gt;0,NOT(ISNUMBER(B9)),COUNTIF($A$6:$A$32,A9)&lt;&gt;1,COUNTIF($K$6:$K$15,C9)&lt;&gt;1,AND(NOT(OR(C9="Payment",C9="Refund")),NOT(ISNUMBER(E9))),AND(OR(C9="Invoice",C9="Advance invoice",C9="Credit note"),OR(NOT(ISNUMBER(F9)),NOT(ISNUMBER(G9)),ABS(E9+F9-G9)&gt;0.005)),AND(OR(C9="Payment",C9="Refund"),NOT(ISNUMBER(G9))),AND(C9="Payment",OR(G9&lt;0,COUNTIFS($A$6:$A$32,D9,$C$6:$C$32,"Invoice")+COUNTIFS($A$6:$A$32,D9,$C$6:$C$32,"Advance invoice")&lt;&gt;1)),AND(C9="Refund",OR(G9&gt;0,COUNTIFS($A$6:$A$32,D9,$C$6:$C$32,"Credit note")&lt;&gt;1)),AND(OR(C9="Credit note",C9="Order cancellation"),E9&gt;0)),"Check","OK")</x:f>
        <x:v>OK</x:v>
      </x:c>
      <x:c r="J9" s="1"/>
      <x:c r="K9" s="1" t="str">
        <x:v>Invoice</x:v>
      </x:c>
    </x:row>
    <x:row r="10" ht="25" customHeight="1">
      <x:c r="A10" s="7" t="str">
        <x:v>L01</x:v>
      </x:c>
      <x:c r="B10" s="8" t="n">
        <x:v>46254</x:v>
      </x:c>
      <x:c r="C10" s="7" t="str">
        <x:v>Work performed</x:v>
      </x:c>
      <x:c r="D10" s="7" t="str">
        <x:v>A01</x:v>
      </x:c>
      <x:c r="E10" s="9" t="n">
        <x:v>6000</x:v>
      </x:c>
      <x:c r="F10" s="9"/>
      <x:c r="G10" s="9"/>
      <x:c r="H10" s="7" t="str">
        <x:v>Work confirmed</x:v>
      </x:c>
      <x:c r="I10" s="1" t="str">
        <x:f>IF(OR(COUNTBLANK(A10:D10)&gt;0,NOT(ISNUMBER(B10)),COUNTIF($A$6:$A$32,A10)&lt;&gt;1,COUNTIF($K$6:$K$15,C10)&lt;&gt;1,AND(NOT(OR(C10="Payment",C10="Refund")),NOT(ISNUMBER(E10))),AND(OR(C10="Invoice",C10="Advance invoice",C10="Credit note"),OR(NOT(ISNUMBER(F10)),NOT(ISNUMBER(G10)),ABS(E10+F10-G10)&gt;0.005)),AND(OR(C10="Payment",C10="Refund"),NOT(ISNUMBER(G10))),AND(C10="Payment",OR(G10&lt;0,COUNTIFS($A$6:$A$32,D10,$C$6:$C$32,"Invoice")+COUNTIFS($A$6:$A$32,D10,$C$6:$C$32,"Advance invoice")&lt;&gt;1)),AND(C10="Refund",OR(G10&gt;0,COUNTIFS($A$6:$A$32,D10,$C$6:$C$32,"Credit note")&lt;&gt;1)),AND(OR(C10="Credit note",C10="Order cancellation"),E10&gt;0)),"Check","OK")</x:f>
        <x:v>OK</x:v>
      </x:c>
      <x:c r="J10" s="1"/>
      <x:c r="K10" s="1" t="str">
        <x:v>Advance invoice</x:v>
      </x:c>
    </x:row>
    <x:row r="11" ht="25" customHeight="1">
      <x:c r="A11" s="7" t="str">
        <x:v>R01</x:v>
      </x:c>
      <x:c r="B11" s="8" t="n">
        <x:v>46255</x:v>
      </x:c>
      <x:c r="C11" s="7" t="str">
        <x:v>Invoice</x:v>
      </x:c>
      <x:c r="D11" s="7" t="str">
        <x:v>A01</x:v>
      </x:c>
      <x:c r="E11" s="9" t="n">
        <x:v>6000</x:v>
      </x:c>
      <x:c r="F11" s="9" t="n">
        <x:v>1200</x:v>
      </x:c>
      <x:c r="G11" s="9" t="n">
        <x:v>7200</x:v>
      </x:c>
      <x:c r="H11" s="7" t="str">
        <x:v>Invoice for work performed</x:v>
      </x:c>
      <x:c r="I11" s="1" t="str">
        <x:f>IF(OR(COUNTBLANK(A11:D11)&gt;0,NOT(ISNUMBER(B11)),COUNTIF($A$6:$A$32,A11)&lt;&gt;1,COUNTIF($K$6:$K$15,C11)&lt;&gt;1,AND(NOT(OR(C11="Payment",C11="Refund")),NOT(ISNUMBER(E11))),AND(OR(C11="Invoice",C11="Advance invoice",C11="Credit note"),OR(NOT(ISNUMBER(F11)),NOT(ISNUMBER(G11)),ABS(E11+F11-G11)&gt;0.005)),AND(OR(C11="Payment",C11="Refund"),NOT(ISNUMBER(G11))),AND(C11="Payment",OR(G11&lt;0,COUNTIFS($A$6:$A$32,D11,$C$6:$C$32,"Invoice")+COUNTIFS($A$6:$A$32,D11,$C$6:$C$32,"Advance invoice")&lt;&gt;1)),AND(C11="Refund",OR(G11&gt;0,COUNTIFS($A$6:$A$32,D11,$C$6:$C$32,"Credit note")&lt;&gt;1)),AND(OR(C11="Credit note",C11="Order cancellation"),E11&gt;0)),"Check","OK")</x:f>
        <x:v>OK</x:v>
      </x:c>
      <x:c r="J11" s="1"/>
      <x:c r="K11" s="1" t="str">
        <x:v>Credit note</x:v>
      </x:c>
    </x:row>
    <x:row r="12" ht="25" customHeight="1">
      <x:c r="A12" s="7" t="str">
        <x:v>Z01</x:v>
      </x:c>
      <x:c r="B12" s="8" t="n">
        <x:v>46259</x:v>
      </x:c>
      <x:c r="C12" s="7" t="str">
        <x:v>Payment</x:v>
      </x:c>
      <x:c r="D12" s="7" t="str">
        <x:v>R01</x:v>
      </x:c>
      <x:c r="E12" s="9"/>
      <x:c r="F12" s="9"/>
      <x:c r="G12" s="9" t="n">
        <x:v>2400</x:v>
      </x:c>
      <x:c r="H12" s="7" t="str">
        <x:v>Part payment</x:v>
      </x:c>
      <x:c r="I12" s="1" t="str">
        <x:f>IF(OR(COUNTBLANK(A12:D12)&gt;0,NOT(ISNUMBER(B12)),COUNTIF($A$6:$A$32,A12)&lt;&gt;1,COUNTIF($K$6:$K$15,C12)&lt;&gt;1,AND(NOT(OR(C12="Payment",C12="Refund")),NOT(ISNUMBER(E12))),AND(OR(C12="Invoice",C12="Advance invoice",C12="Credit note"),OR(NOT(ISNUMBER(F12)),NOT(ISNUMBER(G12)),ABS(E12+F12-G12)&gt;0.005)),AND(OR(C12="Payment",C12="Refund"),NOT(ISNUMBER(G12))),AND(C12="Payment",OR(G12&lt;0,COUNTIFS($A$6:$A$32,D12,$C$6:$C$32,"Invoice")+COUNTIFS($A$6:$A$32,D12,$C$6:$C$32,"Advance invoice")&lt;&gt;1)),AND(C12="Refund",OR(G12&gt;0,COUNTIFS($A$6:$A$32,D12,$C$6:$C$32,"Credit note")&lt;&gt;1)),AND(OR(C12="Credit note",C12="Order cancellation"),E12&gt;0)),"Check","OK")</x:f>
        <x:v>OK</x:v>
      </x:c>
      <x:c r="J12" s="1"/>
      <x:c r="K12" s="1" t="str">
        <x:v>Revenue adjustment</x:v>
      </x:c>
    </x:row>
    <x:row r="13" ht="25" customHeight="1">
      <x:c r="A13" s="7" t="str">
        <x:v>L02</x:v>
      </x:c>
      <x:c r="B13" s="8" t="n">
        <x:v>46262</x:v>
      </x:c>
      <x:c r="C13" s="7" t="str">
        <x:v>Work performed</x:v>
      </x:c>
      <x:c r="D13" s="7" t="str">
        <x:v>A02</x:v>
      </x:c>
      <x:c r="E13" s="9" t="n">
        <x:v>3000</x:v>
      </x:c>
      <x:c r="F13" s="9"/>
      <x:c r="G13" s="9"/>
      <x:c r="H13" s="7" t="str">
        <x:v>Invoice issued in September</x:v>
      </x:c>
      <x:c r="I13" s="1" t="str">
        <x:f>IF(OR(COUNTBLANK(A13:D13)&gt;0,NOT(ISNUMBER(B13)),COUNTIF($A$6:$A$32,A13)&lt;&gt;1,COUNTIF($K$6:$K$15,C13)&lt;&gt;1,AND(NOT(OR(C13="Payment",C13="Refund")),NOT(ISNUMBER(E13))),AND(OR(C13="Invoice",C13="Advance invoice",C13="Credit note"),OR(NOT(ISNUMBER(F13)),NOT(ISNUMBER(G13)),ABS(E13+F13-G13)&gt;0.005)),AND(OR(C13="Payment",C13="Refund"),NOT(ISNUMBER(G13))),AND(C13="Payment",OR(G13&lt;0,COUNTIFS($A$6:$A$32,D13,$C$6:$C$32,"Invoice")+COUNTIFS($A$6:$A$32,D13,$C$6:$C$32,"Advance invoice")&lt;&gt;1)),AND(C13="Refund",OR(G13&gt;0,COUNTIFS($A$6:$A$32,D13,$C$6:$C$32,"Credit note")&lt;&gt;1)),AND(OR(C13="Credit note",C13="Order cancellation"),E13&gt;0)),"Check","OK")</x:f>
        <x:v>OK</x:v>
      </x:c>
      <x:c r="J13" s="1"/>
      <x:c r="K13" s="1" t="str">
        <x:v>Payment</x:v>
      </x:c>
    </x:row>
    <x:row r="14" ht="25" customHeight="1">
      <x:c r="A14" s="7" t="str">
        <x:v>K08M</x:v>
      </x:c>
      <x:c r="B14" s="8" t="n">
        <x:v>46265</x:v>
      </x:c>
      <x:c r="C14" s="7" t="str">
        <x:v>Cost</x:v>
      </x:c>
      <x:c r="D14" s="7" t="str">
        <x:v>August</x:v>
      </x:c>
      <x:c r="E14" s="9" t="n">
        <x:v>4000</x:v>
      </x:c>
      <x:c r="F14" s="9"/>
      <x:c r="G14" s="9"/>
      <x:c r="H14" s="7" t="str">
        <x:v>Materials</x:v>
      </x:c>
      <x:c r="I14" s="1" t="str">
        <x:f>IF(OR(COUNTBLANK(A14:D14)&gt;0,NOT(ISNUMBER(B14)),COUNTIF($A$6:$A$32,A14)&lt;&gt;1,COUNTIF($K$6:$K$15,C14)&lt;&gt;1,AND(NOT(OR(C14="Payment",C14="Refund")),NOT(ISNUMBER(E14))),AND(OR(C14="Invoice",C14="Advance invoice",C14="Credit note"),OR(NOT(ISNUMBER(F14)),NOT(ISNUMBER(G14)),ABS(E14+F14-G14)&gt;0.005)),AND(OR(C14="Payment",C14="Refund"),NOT(ISNUMBER(G14))),AND(C14="Payment",OR(G14&lt;0,COUNTIFS($A$6:$A$32,D14,$C$6:$C$32,"Invoice")+COUNTIFS($A$6:$A$32,D14,$C$6:$C$32,"Advance invoice")&lt;&gt;1)),AND(C14="Refund",OR(G14&gt;0,COUNTIFS($A$6:$A$32,D14,$C$6:$C$32,"Credit note")&lt;&gt;1)),AND(OR(C14="Credit note",C14="Order cancellation"),E14&gt;0)),"Check","OK")</x:f>
        <x:v>OK</x:v>
      </x:c>
      <x:c r="J14" s="1"/>
      <x:c r="K14" s="1" t="str">
        <x:v>Refund</x:v>
      </x:c>
    </x:row>
    <x:row r="15" ht="25" customHeight="1">
      <x:c r="A15" s="7" t="str">
        <x:v>K08P</x:v>
      </x:c>
      <x:c r="B15" s="8" t="n">
        <x:v>46265</x:v>
      </x:c>
      <x:c r="C15" s="7" t="str">
        <x:v>Cost</x:v>
      </x:c>
      <x:c r="D15" s="7" t="str">
        <x:v>August</x:v>
      </x:c>
      <x:c r="E15" s="9" t="n">
        <x:v>2000</x:v>
      </x:c>
      <x:c r="F15" s="9"/>
      <x:c r="G15" s="9"/>
      <x:c r="H15" s="7" t="str">
        <x:v>Staff</x:v>
      </x:c>
      <x:c r="I15" s="1" t="str">
        <x:f>IF(OR(COUNTBLANK(A15:D15)&gt;0,NOT(ISNUMBER(B15)),COUNTIF($A$6:$A$32,A15)&lt;&gt;1,COUNTIF($K$6:$K$15,C15)&lt;&gt;1,AND(NOT(OR(C15="Payment",C15="Refund")),NOT(ISNUMBER(E15))),AND(OR(C15="Invoice",C15="Advance invoice",C15="Credit note"),OR(NOT(ISNUMBER(F15)),NOT(ISNUMBER(G15)),ABS(E15+F15-G15)&gt;0.005)),AND(OR(C15="Payment",C15="Refund"),NOT(ISNUMBER(G15))),AND(C15="Payment",OR(G15&lt;0,COUNTIFS($A$6:$A$32,D15,$C$6:$C$32,"Invoice")+COUNTIFS($A$6:$A$32,D15,$C$6:$C$32,"Advance invoice")&lt;&gt;1)),AND(C15="Refund",OR(G15&gt;0,COUNTIFS($A$6:$A$32,D15,$C$6:$C$32,"Credit note")&lt;&gt;1)),AND(OR(C15="Credit note",C15="Order cancellation"),E15&gt;0)),"Check","OK")</x:f>
        <x:v>OK</x:v>
      </x:c>
      <x:c r="J15" s="1"/>
      <x:c r="K15" s="1" t="str">
        <x:v>Cost</x:v>
      </x:c>
    </x:row>
    <x:row r="16" ht="25" customHeight="1">
      <x:c r="A16" s="7" t="str">
        <x:v>K08G</x:v>
      </x:c>
      <x:c r="B16" s="8" t="n">
        <x:v>46265</x:v>
      </x:c>
      <x:c r="C16" s="7" t="str">
        <x:v>Cost</x:v>
      </x:c>
      <x:c r="D16" s="7" t="str">
        <x:v>August</x:v>
      </x:c>
      <x:c r="E16" s="9" t="n">
        <x:v>1000</x:v>
      </x:c>
      <x:c r="F16" s="9"/>
      <x:c r="G16" s="9"/>
      <x:c r="H16" s="7" t="str">
        <x:v>Overheads</x:v>
      </x:c>
      <x:c r="I16" s="1" t="str">
        <x:f>IF(OR(COUNTBLANK(A16:D16)&gt;0,NOT(ISNUMBER(B16)),COUNTIF($A$6:$A$32,A16)&lt;&gt;1,COUNTIF($K$6:$K$15,C16)&lt;&gt;1,AND(NOT(OR(C16="Payment",C16="Refund")),NOT(ISNUMBER(E16))),AND(OR(C16="Invoice",C16="Advance invoice",C16="Credit note"),OR(NOT(ISNUMBER(F16)),NOT(ISNUMBER(G16)),ABS(E16+F16-G16)&gt;0.005)),AND(OR(C16="Payment",C16="Refund"),NOT(ISNUMBER(G16))),AND(C16="Payment",OR(G16&lt;0,COUNTIFS($A$6:$A$32,D16,$C$6:$C$32,"Invoice")+COUNTIFS($A$6:$A$32,D16,$C$6:$C$32,"Advance invoice")&lt;&gt;1)),AND(C16="Refund",OR(G16&gt;0,COUNTIFS($A$6:$A$32,D16,$C$6:$C$32,"Credit note")&lt;&gt;1)),AND(OR(C16="Credit note",C16="Order cancellation"),E16&gt;0)),"Check","OK")</x:f>
        <x:v>OK</x:v>
      </x:c>
      <x:c r="J16" s="1"/>
      <x:c r="K16" s="1"/>
    </x:row>
    <x:row r="17" ht="40" customHeight="1">
      <x:c r="A17" s="7" t="str">
        <x:v>R02</x:v>
      </x:c>
      <x:c r="B17" s="8" t="n">
        <x:v>46267</x:v>
      </x:c>
      <x:c r="C17" s="7" t="str">
        <x:v>Invoice</x:v>
      </x:c>
      <x:c r="D17" s="7" t="str">
        <x:v>A02</x:v>
      </x:c>
      <x:c r="E17" s="9" t="n">
        <x:v>3000</x:v>
      </x:c>
      <x:c r="F17" s="9" t="n">
        <x:v>600</x:v>
      </x:c>
      <x:c r="G17" s="9" t="n">
        <x:v>3600</x:v>
      </x:c>
      <x:c r="H17" s="7" t="str">
        <x:v>For work performed in August</x:v>
      </x:c>
      <x:c r="I17" s="1" t="str">
        <x:f>IF(OR(COUNTBLANK(A17:D17)&gt;0,NOT(ISNUMBER(B17)),COUNTIF($A$6:$A$32,A17)&lt;&gt;1,COUNTIF($K$6:$K$15,C17)&lt;&gt;1,AND(NOT(OR(C17="Payment",C17="Refund")),NOT(ISNUMBER(E17))),AND(OR(C17="Invoice",C17="Advance invoice",C17="Credit note"),OR(NOT(ISNUMBER(F17)),NOT(ISNUMBER(G17)),ABS(E17+F17-G17)&gt;0.005)),AND(OR(C17="Payment",C17="Refund"),NOT(ISNUMBER(G17))),AND(C17="Payment",OR(G17&lt;0,COUNTIFS($A$6:$A$32,D17,$C$6:$C$32,"Invoice")+COUNTIFS($A$6:$A$32,D17,$C$6:$C$32,"Advance invoice")&lt;&gt;1)),AND(C17="Refund",OR(G17&gt;0,COUNTIFS($A$6:$A$32,D17,$C$6:$C$32,"Credit note")&lt;&gt;1)),AND(OR(C17="Credit note",C17="Order cancellation"),E17&gt;0)),"Check","OK")</x:f>
        <x:v>OK</x:v>
      </x:c>
      <x:c r="J17" s="1"/>
      <x:c r="K17" s="13" t="str">
        <x:v>Entirely fictional data, not a price benchmark.</x:v>
      </x:c>
    </x:row>
    <x:row r="18" ht="40" customHeight="1">
      <x:c r="A18" s="7" t="str">
        <x:v>A04</x:v>
      </x:c>
      <x:c r="B18" s="8" t="n">
        <x:v>46268</x:v>
      </x:c>
      <x:c r="C18" s="7" t="str">
        <x:v>Order</x:v>
      </x:c>
      <x:c r="D18" s="7" t="str">
        <x:v>A04</x:v>
      </x:c>
      <x:c r="E18" s="9" t="n">
        <x:v>5000</x:v>
      </x:c>
      <x:c r="F18" s="9"/>
      <x:c r="G18" s="9"/>
      <x:c r="H18" s="7" t="str">
        <x:v>Confirmed order</x:v>
      </x:c>
      <x:c r="I18" s="1" t="str">
        <x:f>IF(OR(COUNTBLANK(A18:D18)&gt;0,NOT(ISNUMBER(B18)),COUNTIF($A$6:$A$32,A18)&lt;&gt;1,COUNTIF($K$6:$K$15,C18)&lt;&gt;1,AND(NOT(OR(C18="Payment",C18="Refund")),NOT(ISNUMBER(E18))),AND(OR(C18="Invoice",C18="Advance invoice",C18="Credit note"),OR(NOT(ISNUMBER(F18)),NOT(ISNUMBER(G18)),ABS(E18+F18-G18)&gt;0.005)),AND(OR(C18="Payment",C18="Refund"),NOT(ISNUMBER(G18))),AND(C18="Payment",OR(G18&lt;0,COUNTIFS($A$6:$A$32,D18,$C$6:$C$32,"Invoice")+COUNTIFS($A$6:$A$32,D18,$C$6:$C$32,"Advance invoice")&lt;&gt;1)),AND(C18="Refund",OR(G18&gt;0,COUNTIFS($A$6:$A$32,D18,$C$6:$C$32,"Credit note")&lt;&gt;1)),AND(OR(C18="Credit note",C18="Order cancellation"),E18&gt;0)),"Check","OK")</x:f>
        <x:v>OK</x:v>
      </x:c>
      <x:c r="J18" s="1"/>
      <x:c r="K18" s="13" t="str">
        <x:v>Accounting scope: WKO cash flow principle, 24.06.2026</x:v>
      </x:c>
    </x:row>
    <x:row r="19" ht="40" customHeight="1">
      <x:c r="A19" s="7" t="str">
        <x:v>A05</x:v>
      </x:c>
      <x:c r="B19" s="8" t="n">
        <x:v>46270</x:v>
      </x:c>
      <x:c r="C19" s="7" t="str">
        <x:v>Order</x:v>
      </x:c>
      <x:c r="D19" s="7" t="str">
        <x:v>A05</x:v>
      </x:c>
      <x:c r="E19" s="9" t="n">
        <x:v>4000</x:v>
      </x:c>
      <x:c r="F19" s="9"/>
      <x:c r="G19" s="9"/>
      <x:c r="H19" s="7" t="str">
        <x:v>Work not yet performed</x:v>
      </x:c>
      <x:c r="I19" s="1" t="str">
        <x:f>IF(OR(COUNTBLANK(A19:D19)&gt;0,NOT(ISNUMBER(B19)),COUNTIF($A$6:$A$32,A19)&lt;&gt;1,COUNTIF($K$6:$K$15,C19)&lt;&gt;1,AND(NOT(OR(C19="Payment",C19="Refund")),NOT(ISNUMBER(E19))),AND(OR(C19="Invoice",C19="Advance invoice",C19="Credit note"),OR(NOT(ISNUMBER(F19)),NOT(ISNUMBER(G19)),ABS(E19+F19-G19)&gt;0.005)),AND(OR(C19="Payment",C19="Refund"),NOT(ISNUMBER(G19))),AND(C19="Payment",OR(G19&lt;0,COUNTIFS($A$6:$A$32,D19,$C$6:$C$32,"Invoice")+COUNTIFS($A$6:$A$32,D19,$C$6:$C$32,"Advance invoice")&lt;&gt;1)),AND(C19="Refund",OR(G19&gt;0,COUNTIFS($A$6:$A$32,D19,$C$6:$C$32,"Credit note")&lt;&gt;1)),AND(OR(C19="Credit note",C19="Order cancellation"),E19&gt;0)),"Check","OK")</x:f>
        <x:v>OK</x:v>
      </x:c>
      <x:c r="J19" s="1"/>
      <x:c r="K19" s="13" t="str">
        <x:v>https://www.wko.at/steuern/geldflussprinzip-einnahmen-ausgaben-rechnung</x:v>
      </x:c>
    </x:row>
    <x:row r="20" ht="40" customHeight="1">
      <x:c r="A20" s="7" t="str">
        <x:v>Z02</x:v>
      </x:c>
      <x:c r="B20" s="8" t="n">
        <x:v>46275</x:v>
      </x:c>
      <x:c r="C20" s="7" t="str">
        <x:v>Payment</x:v>
      </x:c>
      <x:c r="D20" s="7" t="str">
        <x:v>R01</x:v>
      </x:c>
      <x:c r="E20" s="9"/>
      <x:c r="F20" s="9"/>
      <x:c r="G20" s="9" t="n">
        <x:v>4800</x:v>
      </x:c>
      <x:c r="H20" s="7" t="str">
        <x:v>Balance payment</x:v>
      </x:c>
      <x:c r="I20" s="1" t="str">
        <x:f>IF(OR(COUNTBLANK(A20:D20)&gt;0,NOT(ISNUMBER(B20)),COUNTIF($A$6:$A$32,A20)&lt;&gt;1,COUNTIF($K$6:$K$15,C20)&lt;&gt;1,AND(NOT(OR(C20="Payment",C20="Refund")),NOT(ISNUMBER(E20))),AND(OR(C20="Invoice",C20="Advance invoice",C20="Credit note"),OR(NOT(ISNUMBER(F20)),NOT(ISNUMBER(G20)),ABS(E20+F20-G20)&gt;0.005)),AND(OR(C20="Payment",C20="Refund"),NOT(ISNUMBER(G20))),AND(C20="Payment",OR(G20&lt;0,COUNTIFS($A$6:$A$32,D20,$C$6:$C$32,"Invoice")+COUNTIFS($A$6:$A$32,D20,$C$6:$C$32,"Advance invoice")&lt;&gt;1)),AND(C20="Refund",OR(G20&gt;0,COUNTIFS($A$6:$A$32,D20,$C$6:$C$32,"Credit note")&lt;&gt;1)),AND(OR(C20="Credit note",C20="Order cancellation"),E20&gt;0)),"Check","OK")</x:f>
        <x:v>OK</x:v>
      </x:c>
      <x:c r="J20" s="1"/>
      <x:c r="K20" s="13" t="str">
        <x:v>USP income and expenditure accounting, 01.01.2026</x:v>
      </x:c>
    </x:row>
    <x:row r="21" ht="40" customHeight="1">
      <x:c r="A21" s="7" t="str">
        <x:v>R04</x:v>
      </x:c>
      <x:c r="B21" s="8" t="n">
        <x:v>46277</x:v>
      </x:c>
      <x:c r="C21" s="7" t="str">
        <x:v>Advance invoice</x:v>
      </x:c>
      <x:c r="D21" s="7" t="str">
        <x:v>A05</x:v>
      </x:c>
      <x:c r="E21" s="9" t="n">
        <x:v>1000</x:v>
      </x:c>
      <x:c r="F21" s="9" t="n">
        <x:v>200</x:v>
      </x:c>
      <x:c r="G21" s="9" t="n">
        <x:v>1200</x:v>
      </x:c>
      <x:c r="H21" s="7" t="str">
        <x:v>No management revenue</x:v>
      </x:c>
      <x:c r="I21" s="1" t="str">
        <x:f>IF(OR(COUNTBLANK(A21:D21)&gt;0,NOT(ISNUMBER(B21)),COUNTIF($A$6:$A$32,A21)&lt;&gt;1,COUNTIF($K$6:$K$15,C21)&lt;&gt;1,AND(NOT(OR(C21="Payment",C21="Refund")),NOT(ISNUMBER(E21))),AND(OR(C21="Invoice",C21="Advance invoice",C21="Credit note"),OR(NOT(ISNUMBER(F21)),NOT(ISNUMBER(G21)),ABS(E21+F21-G21)&gt;0.005)),AND(OR(C21="Payment",C21="Refund"),NOT(ISNUMBER(G21))),AND(C21="Payment",OR(G21&lt;0,COUNTIFS($A$6:$A$32,D21,$C$6:$C$32,"Invoice")+COUNTIFS($A$6:$A$32,D21,$C$6:$C$32,"Advance invoice")&lt;&gt;1)),AND(C21="Refund",OR(G21&gt;0,COUNTIFS($A$6:$A$32,D21,$C$6:$C$32,"Credit note")&lt;&gt;1)),AND(OR(C21="Credit note",C21="Order cancellation"),E21&gt;0)),"Check","OK")</x:f>
        <x:v>OK</x:v>
      </x:c>
      <x:c r="J21" s="1"/>
      <x:c r="K21" s="13" t="str">
        <x:v>https://www.usp.gv.at/themen/steuern-finanzen/steuerliche-gewinnermittlung/einnahmen-ausgaben-rechnung.html</x:v>
      </x:c>
    </x:row>
    <x:row r="22" ht="25" customHeight="1">
      <x:c r="A22" s="7" t="str">
        <x:v>Z05</x:v>
      </x:c>
      <x:c r="B22" s="8" t="n">
        <x:v>46280</x:v>
      </x:c>
      <x:c r="C22" s="7" t="str">
        <x:v>Payment</x:v>
      </x:c>
      <x:c r="D22" s="7" t="str">
        <x:v>R04</x:v>
      </x:c>
      <x:c r="E22" s="9"/>
      <x:c r="F22" s="9"/>
      <x:c r="G22" s="9" t="n">
        <x:v>1200</x:v>
      </x:c>
      <x:c r="H22" s="7" t="str">
        <x:v>Advance payment</x:v>
      </x:c>
      <x:c r="I22" s="1" t="str">
        <x:f>IF(OR(COUNTBLANK(A22:D22)&gt;0,NOT(ISNUMBER(B22)),COUNTIF($A$6:$A$32,A22)&lt;&gt;1,COUNTIF($K$6:$K$15,C22)&lt;&gt;1,AND(NOT(OR(C22="Payment",C22="Refund")),NOT(ISNUMBER(E22))),AND(OR(C22="Invoice",C22="Advance invoice",C22="Credit note"),OR(NOT(ISNUMBER(F22)),NOT(ISNUMBER(G22)),ABS(E22+F22-G22)&gt;0.005)),AND(OR(C22="Payment",C22="Refund"),NOT(ISNUMBER(G22))),AND(C22="Payment",OR(G22&lt;0,COUNTIFS($A$6:$A$32,D22,$C$6:$C$32,"Invoice")+COUNTIFS($A$6:$A$32,D22,$C$6:$C$32,"Advance invoice")&lt;&gt;1)),AND(C22="Refund",OR(G22&gt;0,COUNTIFS($A$6:$A$32,D22,$C$6:$C$32,"Credit note")&lt;&gt;1)),AND(OR(C22="Credit note",C22="Order cancellation"),E22&gt;0)),"Check","OK")</x:f>
        <x:v>OK</x:v>
      </x:c>
      <x:c r="J22" s="1"/>
      <x:c r="K22" s="1"/>
    </x:row>
    <x:row r="23" ht="25" customHeight="1">
      <x:c r="A23" s="7" t="str">
        <x:v>Z03</x:v>
      </x:c>
      <x:c r="B23" s="8" t="n">
        <x:v>46285</x:v>
      </x:c>
      <x:c r="C23" s="7" t="str">
        <x:v>Payment</x:v>
      </x:c>
      <x:c r="D23" s="7" t="str">
        <x:v>R02</x:v>
      </x:c>
      <x:c r="E23" s="9"/>
      <x:c r="F23" s="9"/>
      <x:c r="G23" s="9" t="n">
        <x:v>3600</x:v>
      </x:c>
      <x:c r="H23" s="7" t="str">
        <x:v>Full payment</x:v>
      </x:c>
      <x:c r="I23" t="str">
        <x:f>IF(OR(COUNTBLANK(A23:D23)&gt;0,NOT(ISNUMBER(B23)),COUNTIF($A$6:$A$32,A23)&lt;&gt;1,COUNTIF($K$6:$K$15,C23)&lt;&gt;1,AND(NOT(OR(C23="Payment",C23="Refund")),NOT(ISNUMBER(E23))),AND(OR(C23="Invoice",C23="Advance invoice",C23="Credit note"),OR(NOT(ISNUMBER(F23)),NOT(ISNUMBER(G23)),ABS(E23+F23-G23)&gt;0.005)),AND(OR(C23="Payment",C23="Refund"),NOT(ISNUMBER(G23))),AND(C23="Payment",OR(G23&lt;0,COUNTIFS($A$6:$A$32,D23,$C$6:$C$32,"Invoice")+COUNTIFS($A$6:$A$32,D23,$C$6:$C$32,"Advance invoice")&lt;&gt;1)),AND(C23="Refund",OR(G23&gt;0,COUNTIFS($A$6:$A$32,D23,$C$6:$C$32,"Credit note")&lt;&gt;1)),AND(OR(C23="Credit note",C23="Order cancellation"),E23&gt;0)),"Check","OK")</x:f>
        <x:v>OK</x:v>
      </x:c>
    </x:row>
    <x:row r="24" ht="25" customHeight="1">
      <x:c r="A24" s="7" t="str">
        <x:v>L03</x:v>
      </x:c>
      <x:c r="B24" s="8" t="n">
        <x:v>46287</x:v>
      </x:c>
      <x:c r="C24" s="7" t="str">
        <x:v>Work performed</x:v>
      </x:c>
      <x:c r="D24" s="7" t="str">
        <x:v>A04</x:v>
      </x:c>
      <x:c r="E24" s="9" t="n">
        <x:v>5000</x:v>
      </x:c>
      <x:c r="F24" s="9"/>
      <x:c r="G24" s="9"/>
      <x:c r="H24" s="7" t="str">
        <x:v>Work confirmed</x:v>
      </x:c>
      <x:c r="I24" t="str">
        <x:f>IF(OR(COUNTBLANK(A24:D24)&gt;0,NOT(ISNUMBER(B24)),COUNTIF($A$6:$A$32,A24)&lt;&gt;1,COUNTIF($K$6:$K$15,C24)&lt;&gt;1,AND(NOT(OR(C24="Payment",C24="Refund")),NOT(ISNUMBER(E24))),AND(OR(C24="Invoice",C24="Advance invoice",C24="Credit note"),OR(NOT(ISNUMBER(F24)),NOT(ISNUMBER(G24)),ABS(E24+F24-G24)&gt;0.005)),AND(OR(C24="Payment",C24="Refund"),NOT(ISNUMBER(G24))),AND(C24="Payment",OR(G24&lt;0,COUNTIFS($A$6:$A$32,D24,$C$6:$C$32,"Invoice")+COUNTIFS($A$6:$A$32,D24,$C$6:$C$32,"Advance invoice")&lt;&gt;1)),AND(C24="Refund",OR(G24&gt;0,COUNTIFS($A$6:$A$32,D24,$C$6:$C$32,"Credit note")&lt;&gt;1)),AND(OR(C24="Credit note",C24="Order cancellation"),E24&gt;0)),"Check","OK")</x:f>
        <x:v>OK</x:v>
      </x:c>
    </x:row>
    <x:row r="25" ht="25" customHeight="1">
      <x:c r="A25" s="7" t="str">
        <x:v>R03</x:v>
      </x:c>
      <x:c r="B25" s="8" t="n">
        <x:v>46288</x:v>
      </x:c>
      <x:c r="C25" s="7" t="str">
        <x:v>Invoice</x:v>
      </x:c>
      <x:c r="D25" s="7" t="str">
        <x:v>A04</x:v>
      </x:c>
      <x:c r="E25" s="9" t="n">
        <x:v>5000</x:v>
      </x:c>
      <x:c r="F25" s="9" t="n">
        <x:v>1000</x:v>
      </x:c>
      <x:c r="G25" s="9" t="n">
        <x:v>6000</x:v>
      </x:c>
      <x:c r="H25" s="7" t="str">
        <x:v>Invoice for work performed</x:v>
      </x:c>
      <x:c r="I25" t="str">
        <x:f>IF(OR(COUNTBLANK(A25:D25)&gt;0,NOT(ISNUMBER(B25)),COUNTIF($A$6:$A$32,A25)&lt;&gt;1,COUNTIF($K$6:$K$15,C25)&lt;&gt;1,AND(NOT(OR(C25="Payment",C25="Refund")),NOT(ISNUMBER(E25))),AND(OR(C25="Invoice",C25="Advance invoice",C25="Credit note"),OR(NOT(ISNUMBER(F25)),NOT(ISNUMBER(G25)),ABS(E25+F25-G25)&gt;0.005)),AND(OR(C25="Payment",C25="Refund"),NOT(ISNUMBER(G25))),AND(C25="Payment",OR(G25&lt;0,COUNTIFS($A$6:$A$32,D25,$C$6:$C$32,"Invoice")+COUNTIFS($A$6:$A$32,D25,$C$6:$C$32,"Advance invoice")&lt;&gt;1)),AND(C25="Refund",OR(G25&gt;0,COUNTIFS($A$6:$A$32,D25,$C$6:$C$32,"Credit note")&lt;&gt;1)),AND(OR(C25="Credit note",C25="Order cancellation"),E25&gt;0)),"Check","OK")</x:f>
        <x:v>OK</x:v>
      </x:c>
    </x:row>
    <x:row r="26" ht="25" customHeight="1">
      <x:c r="A26" s="7" t="str">
        <x:v>G01</x:v>
      </x:c>
      <x:c r="B26" s="8" t="n">
        <x:v>46290</x:v>
      </x:c>
      <x:c r="C26" s="7" t="str">
        <x:v>Credit note</x:v>
      </x:c>
      <x:c r="D26" s="7" t="str">
        <x:v>R01</x:v>
      </x:c>
      <x:c r="E26" s="9" t="n">
        <x:v>-500</x:v>
      </x:c>
      <x:c r="F26" s="9" t="n">
        <x:v>-100</x:v>
      </x:c>
      <x:c r="G26" s="9" t="n">
        <x:v>-600</x:v>
      </x:c>
      <x:c r="H26" s="7" t="str">
        <x:v>Discount on work performed in August</x:v>
      </x:c>
      <x:c r="I26" t="str">
        <x:f>IF(OR(COUNTBLANK(A26:D26)&gt;0,NOT(ISNUMBER(B26)),COUNTIF($A$6:$A$32,A26)&lt;&gt;1,COUNTIF($K$6:$K$15,C26)&lt;&gt;1,AND(NOT(OR(C26="Payment",C26="Refund")),NOT(ISNUMBER(E26))),AND(OR(C26="Invoice",C26="Advance invoice",C26="Credit note"),OR(NOT(ISNUMBER(F26)),NOT(ISNUMBER(G26)),ABS(E26+F26-G26)&gt;0.005)),AND(OR(C26="Payment",C26="Refund"),NOT(ISNUMBER(G26))),AND(C26="Payment",OR(G26&lt;0,COUNTIFS($A$6:$A$32,D26,$C$6:$C$32,"Invoice")+COUNTIFS($A$6:$A$32,D26,$C$6:$C$32,"Advance invoice")&lt;&gt;1)),AND(C26="Refund",OR(G26&gt;0,COUNTIFS($A$6:$A$32,D26,$C$6:$C$32,"Credit note")&lt;&gt;1)),AND(OR(C26="Credit note",C26="Order cancellation"),E26&gt;0)),"Check","OK")</x:f>
        <x:v>OK</x:v>
      </x:c>
    </x:row>
    <x:row r="27" ht="25" customHeight="1">
      <x:c r="A27" s="7" t="str">
        <x:v>U01</x:v>
      </x:c>
      <x:c r="B27" s="8" t="n">
        <x:v>46290</x:v>
      </x:c>
      <x:c r="C27" s="7" t="str">
        <x:v>Revenue adjustment</x:v>
      </x:c>
      <x:c r="D27" s="7" t="str">
        <x:v>G01</x:v>
      </x:c>
      <x:c r="E27" s="9" t="n">
        <x:v>-500</x:v>
      </x:c>
      <x:c r="F27" s="9"/>
      <x:c r="G27" s="9"/>
      <x:c r="H27" s="7" t="str">
        <x:v>Adjustment in September</x:v>
      </x:c>
      <x:c r="I27" t="str">
        <x:f>IF(OR(COUNTBLANK(A27:D27)&gt;0,NOT(ISNUMBER(B27)),COUNTIF($A$6:$A$32,A27)&lt;&gt;1,COUNTIF($K$6:$K$15,C27)&lt;&gt;1,AND(NOT(OR(C27="Payment",C27="Refund")),NOT(ISNUMBER(E27))),AND(OR(C27="Invoice",C27="Advance invoice",C27="Credit note"),OR(NOT(ISNUMBER(F27)),NOT(ISNUMBER(G27)),ABS(E27+F27-G27)&gt;0.005)),AND(OR(C27="Payment",C27="Refund"),NOT(ISNUMBER(G27))),AND(C27="Payment",OR(G27&lt;0,COUNTIFS($A$6:$A$32,D27,$C$6:$C$32,"Invoice")+COUNTIFS($A$6:$A$32,D27,$C$6:$C$32,"Advance invoice")&lt;&gt;1)),AND(C27="Refund",OR(G27&gt;0,COUNTIFS($A$6:$A$32,D27,$C$6:$C$32,"Credit note")&lt;&gt;1)),AND(OR(C27="Credit note",C27="Order cancellation"),E27&gt;0)),"Check","OK")</x:f>
        <x:v>OK</x:v>
      </x:c>
    </x:row>
    <x:row r="28" ht="25" customHeight="1">
      <x:c r="A28" s="7" t="str">
        <x:v>Z06</x:v>
      </x:c>
      <x:c r="B28" s="8" t="n">
        <x:v>46291</x:v>
      </x:c>
      <x:c r="C28" s="7" t="str">
        <x:v>Refund</x:v>
      </x:c>
      <x:c r="D28" s="7" t="str">
        <x:v>G01</x:v>
      </x:c>
      <x:c r="E28" s="9"/>
      <x:c r="F28" s="9"/>
      <x:c r="G28" s="9" t="n">
        <x:v>-600</x:v>
      </x:c>
      <x:c r="H28" s="7" t="str">
        <x:v>Refund</x:v>
      </x:c>
      <x:c r="I28" t="str">
        <x:f>IF(OR(COUNTBLANK(A28:D28)&gt;0,NOT(ISNUMBER(B28)),COUNTIF($A$6:$A$32,A28)&lt;&gt;1,COUNTIF($K$6:$K$15,C28)&lt;&gt;1,AND(NOT(OR(C28="Payment",C28="Refund")),NOT(ISNUMBER(E28))),AND(OR(C28="Invoice",C28="Advance invoice",C28="Credit note"),OR(NOT(ISNUMBER(F28)),NOT(ISNUMBER(G28)),ABS(E28+F28-G28)&gt;0.005)),AND(OR(C28="Payment",C28="Refund"),NOT(ISNUMBER(G28))),AND(C28="Payment",OR(G28&lt;0,COUNTIFS($A$6:$A$32,D28,$C$6:$C$32,"Invoice")+COUNTIFS($A$6:$A$32,D28,$C$6:$C$32,"Advance invoice")&lt;&gt;1)),AND(C28="Refund",OR(G28&gt;0,COUNTIFS($A$6:$A$32,D28,$C$6:$C$32,"Credit note")&lt;&gt;1)),AND(OR(C28="Credit note",C28="Order cancellation"),E28&gt;0)),"Check","OK")</x:f>
        <x:v>OK</x:v>
      </x:c>
    </x:row>
    <x:row r="29" ht="25" customHeight="1">
      <x:c r="A29" s="7" t="str">
        <x:v>Z04</x:v>
      </x:c>
      <x:c r="B29" s="8" t="n">
        <x:v>46295</x:v>
      </x:c>
      <x:c r="C29" s="7" t="str">
        <x:v>Payment</x:v>
      </x:c>
      <x:c r="D29" s="7" t="str">
        <x:v>R03</x:v>
      </x:c>
      <x:c r="E29" s="9"/>
      <x:c r="F29" s="9"/>
      <x:c r="G29" s="9" t="n">
        <x:v>3600</x:v>
      </x:c>
      <x:c r="H29" s="7" t="str">
        <x:v>Part payment; 2400 outstanding</x:v>
      </x:c>
      <x:c r="I29" t="str">
        <x:f>IF(OR(COUNTBLANK(A29:D29)&gt;0,NOT(ISNUMBER(B29)),COUNTIF($A$6:$A$32,A29)&lt;&gt;1,COUNTIF($K$6:$K$15,C29)&lt;&gt;1,AND(NOT(OR(C29="Payment",C29="Refund")),NOT(ISNUMBER(E29))),AND(OR(C29="Invoice",C29="Advance invoice",C29="Credit note"),OR(NOT(ISNUMBER(F29)),NOT(ISNUMBER(G29)),ABS(E29+F29-G29)&gt;0.005)),AND(OR(C29="Payment",C29="Refund"),NOT(ISNUMBER(G29))),AND(C29="Payment",OR(G29&lt;0,COUNTIFS($A$6:$A$32,D29,$C$6:$C$32,"Invoice")+COUNTIFS($A$6:$A$32,D29,$C$6:$C$32,"Advance invoice")&lt;&gt;1)),AND(C29="Refund",OR(G29&gt;0,COUNTIFS($A$6:$A$32,D29,$C$6:$C$32,"Credit note")&lt;&gt;1)),AND(OR(C29="Credit note",C29="Order cancellation"),E29&gt;0)),"Check","OK")</x:f>
        <x:v>OK</x:v>
      </x:c>
    </x:row>
    <x:row r="30" ht="25" customHeight="1">
      <x:c r="A30" s="7" t="str">
        <x:v>K09M</x:v>
      </x:c>
      <x:c r="B30" s="8" t="n">
        <x:v>46295</x:v>
      </x:c>
      <x:c r="C30" s="7" t="str">
        <x:v>Cost</x:v>
      </x:c>
      <x:c r="D30" s="7" t="str">
        <x:v>September</x:v>
      </x:c>
      <x:c r="E30" s="9" t="n">
        <x:v>1600</x:v>
      </x:c>
      <x:c r="F30" s="9"/>
      <x:c r="G30" s="9"/>
      <x:c r="H30" s="7" t="str">
        <x:v>Materials</x:v>
      </x:c>
      <x:c r="I30" t="str">
        <x:f>IF(OR(COUNTBLANK(A30:D30)&gt;0,NOT(ISNUMBER(B30)),COUNTIF($A$6:$A$32,A30)&lt;&gt;1,COUNTIF($K$6:$K$15,C30)&lt;&gt;1,AND(NOT(OR(C30="Payment",C30="Refund")),NOT(ISNUMBER(E30))),AND(OR(C30="Invoice",C30="Advance invoice",C30="Credit note"),OR(NOT(ISNUMBER(F30)),NOT(ISNUMBER(G30)),ABS(E30+F30-G30)&gt;0.005)),AND(OR(C30="Payment",C30="Refund"),NOT(ISNUMBER(G30))),AND(C30="Payment",OR(G30&lt;0,COUNTIFS($A$6:$A$32,D30,$C$6:$C$32,"Invoice")+COUNTIFS($A$6:$A$32,D30,$C$6:$C$32,"Advance invoice")&lt;&gt;1)),AND(C30="Refund",OR(G30&gt;0,COUNTIFS($A$6:$A$32,D30,$C$6:$C$32,"Credit note")&lt;&gt;1)),AND(OR(C30="Credit note",C30="Order cancellation"),E30&gt;0)),"Check","OK")</x:f>
        <x:v>OK</x:v>
      </x:c>
    </x:row>
    <x:row r="31" ht="25" customHeight="1">
      <x:c r="A31" s="7" t="str">
        <x:v>K09P</x:v>
      </x:c>
      <x:c r="B31" s="8" t="n">
        <x:v>46295</x:v>
      </x:c>
      <x:c r="C31" s="7" t="str">
        <x:v>Cost</x:v>
      </x:c>
      <x:c r="D31" s="7" t="str">
        <x:v>September</x:v>
      </x:c>
      <x:c r="E31" s="9" t="n">
        <x:v>1000</x:v>
      </x:c>
      <x:c r="F31" s="9"/>
      <x:c r="G31" s="9"/>
      <x:c r="H31" s="7" t="str">
        <x:v>Staff</x:v>
      </x:c>
      <x:c r="I31" t="str">
        <x:f>IF(OR(COUNTBLANK(A31:D31)&gt;0,NOT(ISNUMBER(B31)),COUNTIF($A$6:$A$32,A31)&lt;&gt;1,COUNTIF($K$6:$K$15,C31)&lt;&gt;1,AND(NOT(OR(C31="Payment",C31="Refund")),NOT(ISNUMBER(E31))),AND(OR(C31="Invoice",C31="Advance invoice",C31="Credit note"),OR(NOT(ISNUMBER(F31)),NOT(ISNUMBER(G31)),ABS(E31+F31-G31)&gt;0.005)),AND(OR(C31="Payment",C31="Refund"),NOT(ISNUMBER(G31))),AND(C31="Payment",OR(G31&lt;0,COUNTIFS($A$6:$A$32,D31,$C$6:$C$32,"Invoice")+COUNTIFS($A$6:$A$32,D31,$C$6:$C$32,"Advance invoice")&lt;&gt;1)),AND(C31="Refund",OR(G31&gt;0,COUNTIFS($A$6:$A$32,D31,$C$6:$C$32,"Credit note")&lt;&gt;1)),AND(OR(C31="Credit note",C31="Order cancellation"),E31&gt;0)),"Check","OK")</x:f>
        <x:v>OK</x:v>
      </x:c>
    </x:row>
    <x:row r="32" ht="25" customHeight="1">
      <x:c r="A32" s="7" t="str">
        <x:v>K09G</x:v>
      </x:c>
      <x:c r="B32" s="8" t="n">
        <x:v>46295</x:v>
      </x:c>
      <x:c r="C32" s="7" t="str">
        <x:v>Cost</x:v>
      </x:c>
      <x:c r="D32" s="7" t="str">
        <x:v>September</x:v>
      </x:c>
      <x:c r="E32" s="9" t="n">
        <x:v>600</x:v>
      </x:c>
      <x:c r="F32" s="9"/>
      <x:c r="G32" s="9"/>
      <x:c r="H32" s="7" t="str">
        <x:v>Overheads</x:v>
      </x:c>
      <x:c r="I32" t="str">
        <x:f>IF(OR(COUNTBLANK(A32:D32)&gt;0,NOT(ISNUMBER(B32)),COUNTIF($A$6:$A$32,A32)&lt;&gt;1,COUNTIF($K$6:$K$15,C32)&lt;&gt;1,AND(NOT(OR(C32="Payment",C32="Refund")),NOT(ISNUMBER(E32))),AND(OR(C32="Invoice",C32="Advance invoice",C32="Credit note"),OR(NOT(ISNUMBER(F32)),NOT(ISNUMBER(G32)),ABS(E32+F32-G32)&gt;0.005)),AND(OR(C32="Payment",C32="Refund"),NOT(ISNUMBER(G32))),AND(C32="Payment",OR(G32&lt;0,COUNTIFS($A$6:$A$32,D32,$C$6:$C$32,"Invoice")+COUNTIFS($A$6:$A$32,D32,$C$6:$C$32,"Advance invoice")&lt;&gt;1)),AND(C32="Refund",OR(G32&gt;0,COUNTIFS($A$6:$A$32,D32,$C$6:$C$32,"Credit note")&lt;&gt;1)),AND(OR(C32="Credit note",C32="Order cancellation"),E32&gt;0)),"Check","OK")</x:f>
        <x:v>OK</x:v>
      </x:c>
    </x:row>
  </x:sheetData>
  <x:conditionalFormatting sqref="I6:I32">
    <x:cfRule type="containsText" dxfId="3" priority="1" operator="containsText" text="Check"/>
  </x:conditionalFormatting>
  <x:pageMargins left="0.7" right="0.7" top="0.75" bottom="0.75" header="0.3" footer="0.3"/>
  <x:tableParts count="1">
    <x:tablePart xmlns:r="http://schemas.openxmlformats.org/officeDocument/2006/relationships" r:id="R209295d2524e4f68"/>
  </x:tableParts>
</x:worksheet>
</file>